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35" windowWidth="27795" windowHeight="11325"/>
  </bookViews>
  <sheets>
    <sheet name="Оценка" sheetId="1" r:id="rId1"/>
  </sheets>
  <definedNames>
    <definedName name="_xlnm.Print_Area" localSheetId="0">Оценка!$A$1:$AT$19</definedName>
  </definedNames>
  <calcPr calcId="144525"/>
</workbook>
</file>

<file path=xl/calcChain.xml><?xml version="1.0" encoding="utf-8"?>
<calcChain xmlns="http://schemas.openxmlformats.org/spreadsheetml/2006/main">
  <c r="AF18" i="1" l="1"/>
  <c r="AS21" i="1" l="1"/>
  <c r="AS23" i="1"/>
  <c r="AS22" i="1"/>
  <c r="AS24" i="1" l="1"/>
  <c r="AS26" i="1" s="1"/>
  <c r="AU6" i="1" l="1"/>
  <c r="AU13" i="1"/>
  <c r="AU5" i="1"/>
  <c r="AU16" i="1"/>
  <c r="AU12" i="1"/>
  <c r="AU7" i="1"/>
  <c r="AU17" i="1"/>
  <c r="AU8" i="1"/>
  <c r="AU11" i="1"/>
  <c r="AU15" i="1"/>
  <c r="AU4" i="1"/>
  <c r="AU14" i="1"/>
  <c r="AU9" i="1"/>
  <c r="AU10" i="1"/>
  <c r="AS25" i="1"/>
</calcChain>
</file>

<file path=xl/sharedStrings.xml><?xml version="1.0" encoding="utf-8"?>
<sst xmlns="http://schemas.openxmlformats.org/spreadsheetml/2006/main" count="82" uniqueCount="82">
  <si>
    <t>№ п/п</t>
  </si>
  <si>
    <t>Наименование поселения</t>
  </si>
  <si>
    <t xml:space="preserve">Утверждение бюджета муниципального образования на очередной финансовый год и плановый период </t>
  </si>
  <si>
    <t>Изм. бюджета пос. по налоговым и неналоговым доходам к первонач.утв.уровню</t>
  </si>
  <si>
    <t>Откл. ут. объема расх. бюдж. пос. за счет ср-в мест. бюдж. к первонач. утв. объему расх.</t>
  </si>
  <si>
    <t>Отношение дефицита бюд. пос. к доходам бюд. пос.</t>
  </si>
  <si>
    <t xml:space="preserve"> ИТОГО ПО I ГРУППЕ</t>
  </si>
  <si>
    <t>Доля просроч. КЗ по вопр. мест. знач. в объеме расходов бюд.пос., за счет средств бюд. пос.</t>
  </si>
  <si>
    <t>Объем просроч.КТЗ по первоочер.расход.обязат.</t>
  </si>
  <si>
    <t>Отнош.прироста расх.бюдж. Пос. в отчетном фин.году, не обеспеченных соотв.приростом доходов бюд.пос., к объему расх.бюд. пос.</t>
  </si>
  <si>
    <t>Уровень финан.зависимости бюд.посел.</t>
  </si>
  <si>
    <t>Отсутствие заблокированных счетов на 1-е число квартала отчетного финансового года</t>
  </si>
  <si>
    <t>Динамика поступлений по налоговым и неналоговым доходам в бюджет поселения</t>
  </si>
  <si>
    <t>Состояние недоимки</t>
  </si>
  <si>
    <t>Темп роста среднедушевых расходов бюджета городского или сельского поселения на содержание органов местного самоуправления</t>
  </si>
  <si>
    <t>ИТОГО ПО II ГРУППЕ</t>
  </si>
  <si>
    <t>Равномерность распред.во времени ср-в на погаш.муниц.долга за три последних отч.финанс.года</t>
  </si>
  <si>
    <t>Просроченная задолж.по долговым обязательствам</t>
  </si>
  <si>
    <t>Погашение муниц.долга в отч.финанс.году без пролонгации и реструктуризации задолженности</t>
  </si>
  <si>
    <t>Темп роста муниципального долга</t>
  </si>
  <si>
    <t>ОЦЕНКА ПО III ГРУППЕ</t>
  </si>
  <si>
    <t>Доля расх.бюдж.пос. на оказание муницип.услуг(работ), оказ. в соотв.с муниц.заданием в общем объеме расходов бюджета</t>
  </si>
  <si>
    <t>Размещ.на офиц.сайте в сети Интернет (www.bus.gov.ru) информ.о муницип. Учрежд.</t>
  </si>
  <si>
    <t>Изучение мнения населения о качестве оказания муницип.услуг</t>
  </si>
  <si>
    <t>Выполнение указов Президента РФ от 07.05.2012г-достиж.целевых значений показат., предусм в дорож.карте, по повыш.зар.платы отдельным категориям работников</t>
  </si>
  <si>
    <t>ОЦЕНКА ПО IV ГРУППЕ</t>
  </si>
  <si>
    <t>Размещение на офиц. сайте органов мест.самоупр. пос. решений пос. о бюджете, об исп. бюджета</t>
  </si>
  <si>
    <t>Проведение публичных слушаний по проекту бюджета пос. и проекту отчета об исп. бюджета в соот. с устан.порядком</t>
  </si>
  <si>
    <t xml:space="preserve">Своевременность  и качество предоставления отчетности </t>
  </si>
  <si>
    <t>Проведение внешней проверки годового отчета об исполнении бюджета пос.за год, предшествующий отчетному</t>
  </si>
  <si>
    <t>ОЦЕНКА ПО V ГРУППЕ</t>
  </si>
  <si>
    <t>ИТОГОВАЯ ОЦЕНКА</t>
  </si>
  <si>
    <t>Отношение объема муниципального долга к общему годовому объему доходов без учета безвозм.поступл в отч. фин. году</t>
  </si>
  <si>
    <t>Отношение объема расходов на обслуж.муниц.долга  к объему расходов бюджета пос, за искл.объема расходов,осущ.за счет безв.поступл в отч. фин. году</t>
  </si>
  <si>
    <t>Отношение дефицита бюджета к общему годовому объему доходов бюджкта без учета объема безвозмездных поступлений в отчетном финансовом году</t>
  </si>
  <si>
    <t>Отношение доли расходов на содержание ОМСУ к установленному нормативу формирования данных расходов</t>
  </si>
  <si>
    <t>Соблюдение органами местного самоуправления поселений нормативов на содержание органов местного самоуправления, поселений утвержденных правовым актом муниципального района</t>
  </si>
  <si>
    <t xml:space="preserve">Выполнение условий подписанного с Комитетом по финасам соглашения о мерах по социально-экономическому развитию и оздоровлению муниципальных </t>
  </si>
  <si>
    <t>Снижение оценки  1              (в %)                                5 процентов</t>
  </si>
  <si>
    <t>Снижение оценки  2            (в %)                        5 процентов</t>
  </si>
  <si>
    <t>Снижение оценки  3            (в %)  5 процент</t>
  </si>
  <si>
    <t>Снижение оценки  4              (в %)  5 процент</t>
  </si>
  <si>
    <t>Снижение оценки  5              (в %)  5 процент</t>
  </si>
  <si>
    <t>Снижение оценки  6              (в %)  5 процент</t>
  </si>
  <si>
    <t>Итоговая оценка после снижения</t>
  </si>
  <si>
    <t>ИТОГО СТЕПЕНЬ качества</t>
  </si>
  <si>
    <t>1</t>
  </si>
  <si>
    <t>Шилкинское</t>
  </si>
  <si>
    <t>2</t>
  </si>
  <si>
    <t>Первомайское</t>
  </si>
  <si>
    <t>3</t>
  </si>
  <si>
    <t>Холбонское</t>
  </si>
  <si>
    <t>4</t>
  </si>
  <si>
    <t>Богомягковское</t>
  </si>
  <si>
    <t>5</t>
  </si>
  <si>
    <t>Верх-Хилинское</t>
  </si>
  <si>
    <t>6</t>
  </si>
  <si>
    <t>Галкинское</t>
  </si>
  <si>
    <t>7</t>
  </si>
  <si>
    <t>Казановское</t>
  </si>
  <si>
    <t>8</t>
  </si>
  <si>
    <t>Мирсановское</t>
  </si>
  <si>
    <t>9</t>
  </si>
  <si>
    <t>Новоберезовское</t>
  </si>
  <si>
    <t>10</t>
  </si>
  <si>
    <t>Номоконовское</t>
  </si>
  <si>
    <t>11</t>
  </si>
  <si>
    <t>Ононское</t>
  </si>
  <si>
    <t>12</t>
  </si>
  <si>
    <t>Размахнинское</t>
  </si>
  <si>
    <t>13</t>
  </si>
  <si>
    <t>Усть-Теленгуйское</t>
  </si>
  <si>
    <t>14</t>
  </si>
  <si>
    <t>Чиронское</t>
  </si>
  <si>
    <t>максимум</t>
  </si>
  <si>
    <t>средняя</t>
  </si>
  <si>
    <t>max</t>
  </si>
  <si>
    <t>min</t>
  </si>
  <si>
    <t>коэффиц границ</t>
  </si>
  <si>
    <t>средняя + коэф</t>
  </si>
  <si>
    <t>средняя - коэф</t>
  </si>
  <si>
    <t>Оценка качества управления муниципальными финансами в городских и сельских поселениях  муниципального района "Шилкинский район" за 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</si>
</sst>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000"/>
    <numFmt numFmtId="165" formatCode="_-* #,##0.00_р_._-;\-* #,##0.00_р_._-;_-* &quot;-&quot;??_р_._-;_-@_-"/>
    <numFmt numFmtId="166" formatCode="#,##0.0000_ ;\-#,##0.0000\ "/>
    <numFmt numFmtId="167" formatCode="0.0"/>
  </numFmts>
  <fonts count="17" x14ac:knownFonts="1">
    <font>
      <sz val="10"/>
      <name val="Arial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name val="MS Sans Serif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 tint="-0.14999847407452621"/>
        <bgColor indexed="64"/>
      </patternFill>
    </fill>
  </fills>
  <borders count="35">
    <border>
      <left/>
      <right/>
      <top/>
      <bottom/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thin">
        <color indexed="64"/>
      </left>
      <right/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165" fontId="11" fillId="0" borderId="0" applyFont="0" applyFill="0" applyBorder="0" applyAlignment="0" applyProtection="0"/>
    <xf numFmtId="0" fontId="9" fillId="0" borderId="0"/>
    <xf numFmtId="0" fontId="16" fillId="0" borderId="0"/>
  </cellStyleXfs>
  <cellXfs count="78">
    <xf numFmtId="0" fontId="0" fillId="0" borderId="0" xfId="0"/>
    <xf numFmtId="0" fontId="1" fillId="2" borderId="0" xfId="0" applyFont="1" applyFill="1" applyAlignment="1"/>
    <xf numFmtId="0" fontId="2" fillId="2" borderId="0" xfId="0" applyFont="1" applyFill="1" applyAlignment="1"/>
    <xf numFmtId="0" fontId="2" fillId="2" borderId="0" xfId="0" applyFont="1" applyFill="1"/>
    <xf numFmtId="0" fontId="3" fillId="2" borderId="0" xfId="0" applyFont="1" applyFill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49" fontId="4" fillId="2" borderId="3" xfId="0" applyNumberFormat="1" applyFont="1" applyFill="1" applyBorder="1" applyAlignment="1">
      <alignment horizontal="center" vertical="center" wrapText="1"/>
    </xf>
    <xf numFmtId="49" fontId="4" fillId="3" borderId="2" xfId="0" applyNumberFormat="1" applyFont="1" applyFill="1" applyBorder="1" applyAlignment="1">
      <alignment horizontal="center" vertical="center" wrapText="1"/>
    </xf>
    <xf numFmtId="49" fontId="4" fillId="2" borderId="4" xfId="0" applyNumberFormat="1" applyFont="1" applyFill="1" applyBorder="1" applyAlignment="1">
      <alignment horizontal="center" vertical="center" wrapText="1"/>
    </xf>
    <xf numFmtId="49" fontId="4" fillId="2" borderId="5" xfId="0" applyNumberFormat="1" applyFont="1" applyFill="1" applyBorder="1" applyAlignment="1">
      <alignment horizontal="center" vertical="center" wrapText="1"/>
    </xf>
    <xf numFmtId="49" fontId="4" fillId="3" borderId="6" xfId="0" applyNumberFormat="1" applyFont="1" applyFill="1" applyBorder="1" applyAlignment="1">
      <alignment horizontal="center" vertical="center" wrapText="1"/>
    </xf>
    <xf numFmtId="49" fontId="5" fillId="2" borderId="3" xfId="0" applyNumberFormat="1" applyFont="1" applyFill="1" applyBorder="1" applyAlignment="1">
      <alignment horizontal="center" vertical="center" wrapText="1"/>
    </xf>
    <xf numFmtId="49" fontId="4" fillId="3" borderId="7" xfId="0" applyNumberFormat="1" applyFont="1" applyFill="1" applyBorder="1" applyAlignment="1">
      <alignment horizontal="center" vertical="center" wrapText="1"/>
    </xf>
    <xf numFmtId="49" fontId="4" fillId="2" borderId="8" xfId="0" applyNumberFormat="1" applyFont="1" applyFill="1" applyBorder="1" applyAlignment="1">
      <alignment horizontal="center" vertical="center" wrapText="1"/>
    </xf>
    <xf numFmtId="49" fontId="4" fillId="2" borderId="9" xfId="0" applyNumberFormat="1" applyFont="1" applyFill="1" applyBorder="1" applyAlignment="1">
      <alignment horizontal="center" vertical="center" wrapText="1"/>
    </xf>
    <xf numFmtId="49" fontId="4" fillId="2" borderId="10" xfId="0" applyNumberFormat="1" applyFont="1" applyFill="1" applyBorder="1" applyAlignment="1">
      <alignment horizontal="center" vertical="center" wrapText="1"/>
    </xf>
    <xf numFmtId="49" fontId="4" fillId="2" borderId="11" xfId="0" applyNumberFormat="1" applyFont="1" applyFill="1" applyBorder="1" applyAlignment="1">
      <alignment horizontal="center" vertical="center" wrapText="1"/>
    </xf>
    <xf numFmtId="49" fontId="6" fillId="2" borderId="11" xfId="0" applyNumberFormat="1" applyFont="1" applyFill="1" applyBorder="1" applyAlignment="1">
      <alignment horizontal="center" vertical="center" wrapText="1"/>
    </xf>
    <xf numFmtId="49" fontId="6" fillId="2" borderId="12" xfId="0" applyNumberFormat="1" applyFont="1" applyFill="1" applyBorder="1" applyAlignment="1">
      <alignment horizontal="center" vertical="center" wrapText="1"/>
    </xf>
    <xf numFmtId="49" fontId="6" fillId="2" borderId="13" xfId="0" applyNumberFormat="1" applyFont="1" applyFill="1" applyBorder="1" applyAlignment="1">
      <alignment horizontal="center" vertical="center" wrapText="1"/>
    </xf>
    <xf numFmtId="49" fontId="4" fillId="4" borderId="14" xfId="0" applyNumberFormat="1" applyFont="1" applyFill="1" applyBorder="1" applyAlignment="1">
      <alignment horizontal="center" vertical="center" wrapText="1"/>
    </xf>
    <xf numFmtId="49" fontId="4" fillId="2" borderId="14" xfId="0" applyNumberFormat="1" applyFont="1" applyFill="1" applyBorder="1" applyAlignment="1">
      <alignment horizontal="center" vertical="center" wrapText="1"/>
    </xf>
    <xf numFmtId="0" fontId="7" fillId="2" borderId="0" xfId="0" applyFont="1" applyFill="1"/>
    <xf numFmtId="49" fontId="8" fillId="2" borderId="15" xfId="0" applyNumberFormat="1" applyFont="1" applyFill="1" applyBorder="1" applyAlignment="1">
      <alignment horizontal="center" vertical="center" wrapText="1"/>
    </xf>
    <xf numFmtId="0" fontId="10" fillId="2" borderId="16" xfId="2" applyFont="1" applyFill="1" applyBorder="1"/>
    <xf numFmtId="164" fontId="8" fillId="2" borderId="17" xfId="0" applyNumberFormat="1" applyFont="1" applyFill="1" applyBorder="1" applyAlignment="1">
      <alignment horizontal="center" vertical="center" wrapText="1"/>
    </xf>
    <xf numFmtId="164" fontId="8" fillId="2" borderId="18" xfId="0" applyNumberFormat="1" applyFont="1" applyFill="1" applyBorder="1" applyAlignment="1">
      <alignment horizontal="center" vertical="center" wrapText="1"/>
    </xf>
    <xf numFmtId="166" fontId="10" fillId="0" borderId="5" xfId="1" applyNumberFormat="1" applyFont="1" applyFill="1" applyBorder="1" applyAlignment="1">
      <alignment horizontal="center" vertical="center"/>
    </xf>
    <xf numFmtId="164" fontId="12" fillId="3" borderId="19" xfId="0" applyNumberFormat="1" applyFont="1" applyFill="1" applyBorder="1" applyAlignment="1">
      <alignment horizontal="center" vertical="center" wrapText="1"/>
    </xf>
    <xf numFmtId="164" fontId="8" fillId="2" borderId="20" xfId="1" applyNumberFormat="1" applyFont="1" applyFill="1" applyBorder="1" applyAlignment="1">
      <alignment horizontal="center" vertical="center" wrapText="1"/>
    </xf>
    <xf numFmtId="164" fontId="8" fillId="2" borderId="17" xfId="1" applyNumberFormat="1" applyFont="1" applyFill="1" applyBorder="1" applyAlignment="1">
      <alignment horizontal="center" vertical="center" wrapText="1"/>
    </xf>
    <xf numFmtId="164" fontId="8" fillId="2" borderId="21" xfId="0" applyNumberFormat="1" applyFont="1" applyFill="1" applyBorder="1" applyAlignment="1">
      <alignment horizontal="center" vertical="center" wrapText="1"/>
    </xf>
    <xf numFmtId="164" fontId="12" fillId="3" borderId="21" xfId="0" applyNumberFormat="1" applyFont="1" applyFill="1" applyBorder="1" applyAlignment="1">
      <alignment horizontal="center" vertical="center" wrapText="1"/>
    </xf>
    <xf numFmtId="166" fontId="10" fillId="0" borderId="5" xfId="1" applyNumberFormat="1" applyFont="1" applyFill="1" applyBorder="1" applyAlignment="1">
      <alignment horizontal="right" vertical="center" wrapText="1"/>
    </xf>
    <xf numFmtId="166" fontId="8" fillId="2" borderId="17" xfId="1" applyNumberFormat="1" applyFont="1" applyFill="1" applyBorder="1" applyAlignment="1">
      <alignment horizontal="center" vertical="center" wrapText="1"/>
    </xf>
    <xf numFmtId="166" fontId="12" fillId="3" borderId="19" xfId="1" applyNumberFormat="1" applyFont="1" applyFill="1" applyBorder="1" applyAlignment="1">
      <alignment horizontal="center" vertical="center" wrapText="1"/>
    </xf>
    <xf numFmtId="166" fontId="12" fillId="3" borderId="22" xfId="1" applyNumberFormat="1" applyFont="1" applyFill="1" applyBorder="1" applyAlignment="1">
      <alignment horizontal="center" vertical="center" wrapText="1"/>
    </xf>
    <xf numFmtId="164" fontId="8" fillId="2" borderId="23" xfId="0" applyNumberFormat="1" applyFont="1" applyFill="1" applyBorder="1" applyAlignment="1">
      <alignment horizontal="center" vertical="center" wrapText="1"/>
    </xf>
    <xf numFmtId="164" fontId="8" fillId="2" borderId="24" xfId="0" applyNumberFormat="1" applyFont="1" applyFill="1" applyBorder="1" applyAlignment="1">
      <alignment horizontal="center" vertical="center" wrapText="1"/>
    </xf>
    <xf numFmtId="164" fontId="13" fillId="0" borderId="5" xfId="1" applyNumberFormat="1" applyFont="1" applyFill="1" applyBorder="1" applyAlignment="1">
      <alignment horizontal="center" vertical="center"/>
    </xf>
    <xf numFmtId="2" fontId="14" fillId="0" borderId="5" xfId="1" applyNumberFormat="1" applyFont="1" applyFill="1" applyBorder="1" applyAlignment="1">
      <alignment horizontal="center" vertical="center"/>
    </xf>
    <xf numFmtId="2" fontId="14" fillId="0" borderId="25" xfId="1" applyNumberFormat="1" applyFont="1" applyFill="1" applyBorder="1" applyAlignment="1">
      <alignment horizontal="center" vertical="center"/>
    </xf>
    <xf numFmtId="2" fontId="15" fillId="2" borderId="25" xfId="0" applyNumberFormat="1" applyFont="1" applyFill="1" applyBorder="1" applyAlignment="1">
      <alignment horizontal="center" vertical="center" wrapText="1"/>
    </xf>
    <xf numFmtId="2" fontId="15" fillId="2" borderId="5" xfId="0" applyNumberFormat="1" applyFont="1" applyFill="1" applyBorder="1" applyAlignment="1">
      <alignment horizontal="center" vertical="center" wrapText="1"/>
    </xf>
    <xf numFmtId="164" fontId="12" fillId="4" borderId="26" xfId="0" applyNumberFormat="1" applyFont="1" applyFill="1" applyBorder="1" applyAlignment="1">
      <alignment horizontal="center" vertical="center" wrapText="1"/>
    </xf>
    <xf numFmtId="3" fontId="12" fillId="2" borderId="26" xfId="0" applyNumberFormat="1" applyFont="1" applyFill="1" applyBorder="1" applyAlignment="1">
      <alignment horizontal="center" vertical="center" wrapText="1"/>
    </xf>
    <xf numFmtId="164" fontId="8" fillId="2" borderId="0" xfId="0" applyNumberFormat="1" applyFont="1" applyFill="1"/>
    <xf numFmtId="0" fontId="8" fillId="2" borderId="0" xfId="0" applyFont="1" applyFill="1"/>
    <xf numFmtId="49" fontId="10" fillId="2" borderId="15" xfId="0" applyNumberFormat="1" applyFont="1" applyFill="1" applyBorder="1" applyAlignment="1">
      <alignment horizontal="center" wrapText="1"/>
    </xf>
    <xf numFmtId="0" fontId="10" fillId="2" borderId="0" xfId="0" applyFont="1" applyFill="1"/>
    <xf numFmtId="0" fontId="12" fillId="2" borderId="27" xfId="0" applyFont="1" applyFill="1" applyBorder="1" applyAlignment="1">
      <alignment horizontal="center"/>
    </xf>
    <xf numFmtId="0" fontId="12" fillId="2" borderId="28" xfId="0" applyFont="1" applyFill="1" applyBorder="1" applyAlignment="1">
      <alignment horizontal="center"/>
    </xf>
    <xf numFmtId="167" fontId="8" fillId="2" borderId="29" xfId="0" applyNumberFormat="1" applyFont="1" applyFill="1" applyBorder="1" applyAlignment="1">
      <alignment horizontal="center"/>
    </xf>
    <xf numFmtId="167" fontId="8" fillId="2" borderId="27" xfId="0" applyNumberFormat="1" applyFont="1" applyFill="1" applyBorder="1" applyAlignment="1">
      <alignment horizontal="center"/>
    </xf>
    <xf numFmtId="167" fontId="8" fillId="3" borderId="28" xfId="0" applyNumberFormat="1" applyFont="1" applyFill="1" applyBorder="1" applyAlignment="1">
      <alignment horizontal="center"/>
    </xf>
    <xf numFmtId="167" fontId="8" fillId="2" borderId="30" xfId="0" applyNumberFormat="1" applyFont="1" applyFill="1" applyBorder="1" applyAlignment="1">
      <alignment horizontal="center"/>
    </xf>
    <xf numFmtId="167" fontId="8" fillId="2" borderId="31" xfId="0" applyNumberFormat="1" applyFont="1" applyFill="1" applyBorder="1" applyAlignment="1">
      <alignment horizontal="center"/>
    </xf>
    <xf numFmtId="167" fontId="8" fillId="3" borderId="31" xfId="0" applyNumberFormat="1" applyFont="1" applyFill="1" applyBorder="1" applyAlignment="1">
      <alignment horizontal="center"/>
    </xf>
    <xf numFmtId="165" fontId="8" fillId="2" borderId="32" xfId="1" applyFont="1" applyFill="1" applyBorder="1" applyAlignment="1">
      <alignment horizontal="center"/>
    </xf>
    <xf numFmtId="165" fontId="8" fillId="2" borderId="31" xfId="1" applyFont="1" applyFill="1" applyBorder="1" applyAlignment="1">
      <alignment horizontal="center"/>
    </xf>
    <xf numFmtId="165" fontId="8" fillId="2" borderId="29" xfId="1" applyFont="1" applyFill="1" applyBorder="1" applyAlignment="1">
      <alignment horizontal="center"/>
    </xf>
    <xf numFmtId="165" fontId="12" fillId="3" borderId="28" xfId="1" applyFont="1" applyFill="1" applyBorder="1" applyAlignment="1">
      <alignment horizontal="center"/>
    </xf>
    <xf numFmtId="4" fontId="8" fillId="2" borderId="32" xfId="0" applyNumberFormat="1" applyFont="1" applyFill="1" applyBorder="1" applyAlignment="1">
      <alignment horizontal="center"/>
    </xf>
    <xf numFmtId="4" fontId="8" fillId="2" borderId="29" xfId="0" applyNumberFormat="1" applyFont="1" applyFill="1" applyBorder="1" applyAlignment="1">
      <alignment horizontal="center"/>
    </xf>
    <xf numFmtId="4" fontId="15" fillId="2" borderId="31" xfId="0" applyNumberFormat="1" applyFont="1" applyFill="1" applyBorder="1" applyAlignment="1">
      <alignment horizontal="center"/>
    </xf>
    <xf numFmtId="167" fontId="15" fillId="2" borderId="29" xfId="0" applyNumberFormat="1" applyFont="1" applyFill="1" applyBorder="1" applyAlignment="1">
      <alignment horizontal="center"/>
    </xf>
    <xf numFmtId="167" fontId="15" fillId="2" borderId="31" xfId="0" applyNumberFormat="1" applyFont="1" applyFill="1" applyBorder="1" applyAlignment="1">
      <alignment horizontal="center"/>
    </xf>
    <xf numFmtId="167" fontId="15" fillId="2" borderId="33" xfId="0" applyNumberFormat="1" applyFont="1" applyFill="1" applyBorder="1" applyAlignment="1">
      <alignment horizontal="center"/>
    </xf>
    <xf numFmtId="164" fontId="12" fillId="4" borderId="34" xfId="0" applyNumberFormat="1" applyFont="1" applyFill="1" applyBorder="1" applyAlignment="1">
      <alignment horizontal="center"/>
    </xf>
    <xf numFmtId="167" fontId="12" fillId="2" borderId="34" xfId="0" applyNumberFormat="1" applyFont="1" applyFill="1" applyBorder="1" applyAlignment="1">
      <alignment horizontal="center"/>
    </xf>
    <xf numFmtId="164" fontId="12" fillId="2" borderId="0" xfId="0" applyNumberFormat="1" applyFont="1" applyFill="1" applyAlignment="1">
      <alignment horizontal="center"/>
    </xf>
    <xf numFmtId="0" fontId="12" fillId="2" borderId="0" xfId="0" applyFont="1" applyFill="1" applyAlignment="1">
      <alignment horizontal="center"/>
    </xf>
    <xf numFmtId="164" fontId="3" fillId="2" borderId="0" xfId="0" applyNumberFormat="1" applyFont="1" applyFill="1" applyAlignment="1">
      <alignment horizontal="center"/>
    </xf>
    <xf numFmtId="0" fontId="1" fillId="2" borderId="0" xfId="0" applyFont="1" applyFill="1"/>
    <xf numFmtId="164" fontId="1" fillId="2" borderId="0" xfId="0" applyNumberFormat="1" applyFont="1" applyFill="1"/>
    <xf numFmtId="164" fontId="14" fillId="0" borderId="0" xfId="0" applyNumberFormat="1" applyFont="1" applyBorder="1" applyAlignment="1">
      <alignment vertical="center"/>
    </xf>
    <xf numFmtId="0" fontId="3" fillId="2" borderId="0" xfId="0" applyFont="1" applyFill="1" applyAlignment="1">
      <alignment horizontal="center" vertical="center" wrapText="1"/>
    </xf>
  </cellXfs>
  <cellStyles count="4">
    <cellStyle name="Normal_own-reg-rev" xfId="3"/>
    <cellStyle name="Normal_Regional Data for IGR" xfId="2"/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39"/>
  <sheetViews>
    <sheetView tabSelected="1" view="pageBreakPreview" zoomScale="80" zoomScaleNormal="100" zoomScaleSheetLayoutView="80" workbookViewId="0">
      <pane xSplit="2" ySplit="3" topLeftCell="AC13" activePane="bottomRight" state="frozen"/>
      <selection pane="topRight" activeCell="C1" sqref="C1"/>
      <selection pane="bottomLeft" activeCell="A4" sqref="A4"/>
      <selection pane="bottomRight" activeCell="B3" sqref="B3"/>
    </sheetView>
  </sheetViews>
  <sheetFormatPr defaultRowHeight="14.25" x14ac:dyDescent="0.2"/>
  <cols>
    <col min="1" max="1" width="8.7109375" style="3" customWidth="1"/>
    <col min="2" max="2" width="24.85546875" style="3" customWidth="1"/>
    <col min="3" max="3" width="14" style="3" customWidth="1"/>
    <col min="4" max="4" width="13.7109375" style="3" customWidth="1"/>
    <col min="5" max="5" width="11.5703125" style="3" customWidth="1"/>
    <col min="6" max="6" width="12.140625" style="3" customWidth="1"/>
    <col min="7" max="7" width="18.140625" style="3" customWidth="1"/>
    <col min="8" max="8" width="12.85546875" style="3" customWidth="1"/>
    <col min="9" max="9" width="13.140625" style="3" customWidth="1"/>
    <col min="10" max="10" width="11.140625" style="3" customWidth="1"/>
    <col min="11" max="11" width="12.28515625" style="3" customWidth="1"/>
    <col min="12" max="15" width="15.140625" style="3" customWidth="1"/>
    <col min="16" max="16" width="11.140625" style="3" customWidth="1"/>
    <col min="17" max="17" width="10.7109375" style="3" customWidth="1"/>
    <col min="18" max="26" width="15.28515625" style="3" customWidth="1"/>
    <col min="27" max="27" width="14.7109375" style="3" customWidth="1"/>
    <col min="28" max="28" width="15.42578125" style="3" customWidth="1"/>
    <col min="29" max="29" width="13" style="3" customWidth="1"/>
    <col min="30" max="30" width="15.85546875" style="3" customWidth="1"/>
    <col min="31" max="32" width="14" style="3" customWidth="1"/>
    <col min="33" max="33" width="19.140625" style="3" customWidth="1"/>
    <col min="34" max="34" width="19.28515625" style="3" customWidth="1"/>
    <col min="35" max="35" width="18.85546875" style="3" customWidth="1"/>
    <col min="36" max="37" width="18.7109375" style="3" customWidth="1"/>
    <col min="38" max="38" width="19.7109375" style="3" customWidth="1"/>
    <col min="39" max="44" width="13.28515625" style="3" customWidth="1"/>
    <col min="45" max="45" width="13.85546875" style="74" customWidth="1"/>
    <col min="46" max="46" width="14.140625" style="74" customWidth="1"/>
    <col min="47" max="47" width="12.5703125" style="3" hidden="1" customWidth="1"/>
    <col min="48" max="16384" width="9.140625" style="3"/>
  </cols>
  <sheetData>
    <row r="1" spans="1:47" x14ac:dyDescent="0.2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1"/>
      <c r="AT1" s="1"/>
    </row>
    <row r="2" spans="1:47" ht="41.25" customHeight="1" thickBot="1" x14ac:dyDescent="0.25">
      <c r="A2" s="1"/>
      <c r="B2" s="77" t="s">
        <v>81</v>
      </c>
      <c r="C2" s="77"/>
      <c r="D2" s="77"/>
      <c r="E2" s="77"/>
      <c r="F2" s="77"/>
      <c r="G2" s="77"/>
      <c r="H2" s="77"/>
      <c r="I2" s="77"/>
      <c r="J2" s="77"/>
      <c r="K2" s="77"/>
      <c r="L2" s="77"/>
      <c r="M2" s="77"/>
      <c r="N2" s="77"/>
      <c r="O2" s="77"/>
      <c r="P2" s="77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1"/>
      <c r="AT2" s="1"/>
    </row>
    <row r="3" spans="1:47" s="23" customFormat="1" ht="198" customHeight="1" x14ac:dyDescent="0.2">
      <c r="A3" s="5" t="s">
        <v>0</v>
      </c>
      <c r="B3" s="6" t="s">
        <v>1</v>
      </c>
      <c r="C3" s="7" t="s">
        <v>2</v>
      </c>
      <c r="D3" s="5" t="s">
        <v>3</v>
      </c>
      <c r="E3" s="7" t="s">
        <v>4</v>
      </c>
      <c r="F3" s="7" t="s">
        <v>5</v>
      </c>
      <c r="G3" s="8" t="s">
        <v>6</v>
      </c>
      <c r="H3" s="9" t="s">
        <v>7</v>
      </c>
      <c r="I3" s="7" t="s">
        <v>8</v>
      </c>
      <c r="J3" s="7" t="s">
        <v>9</v>
      </c>
      <c r="K3" s="7" t="s">
        <v>10</v>
      </c>
      <c r="L3" s="7" t="s">
        <v>11</v>
      </c>
      <c r="M3" s="7" t="s">
        <v>12</v>
      </c>
      <c r="N3" s="7" t="s">
        <v>13</v>
      </c>
      <c r="O3" s="10" t="s">
        <v>14</v>
      </c>
      <c r="P3" s="11" t="s">
        <v>15</v>
      </c>
      <c r="Q3" s="5" t="s">
        <v>16</v>
      </c>
      <c r="R3" s="12" t="s">
        <v>17</v>
      </c>
      <c r="S3" s="7" t="s">
        <v>18</v>
      </c>
      <c r="T3" s="7" t="s">
        <v>19</v>
      </c>
      <c r="U3" s="8" t="s">
        <v>20</v>
      </c>
      <c r="V3" s="5" t="s">
        <v>21</v>
      </c>
      <c r="W3" s="12" t="s">
        <v>22</v>
      </c>
      <c r="X3" s="7" t="s">
        <v>23</v>
      </c>
      <c r="Y3" s="7" t="s">
        <v>24</v>
      </c>
      <c r="Z3" s="8" t="s">
        <v>25</v>
      </c>
      <c r="AA3" s="5" t="s">
        <v>26</v>
      </c>
      <c r="AB3" s="12" t="s">
        <v>27</v>
      </c>
      <c r="AC3" s="7" t="s">
        <v>28</v>
      </c>
      <c r="AD3" s="7" t="s">
        <v>29</v>
      </c>
      <c r="AE3" s="8" t="s">
        <v>30</v>
      </c>
      <c r="AF3" s="13" t="s">
        <v>31</v>
      </c>
      <c r="AG3" s="14" t="s">
        <v>32</v>
      </c>
      <c r="AH3" s="15" t="s">
        <v>33</v>
      </c>
      <c r="AI3" s="16" t="s">
        <v>34</v>
      </c>
      <c r="AJ3" s="16" t="s">
        <v>35</v>
      </c>
      <c r="AK3" s="17" t="s">
        <v>36</v>
      </c>
      <c r="AL3" s="18" t="s">
        <v>37</v>
      </c>
      <c r="AM3" s="19" t="s">
        <v>38</v>
      </c>
      <c r="AN3" s="19" t="s">
        <v>39</v>
      </c>
      <c r="AO3" s="19" t="s">
        <v>40</v>
      </c>
      <c r="AP3" s="20" t="s">
        <v>41</v>
      </c>
      <c r="AQ3" s="20" t="s">
        <v>42</v>
      </c>
      <c r="AR3" s="20" t="s">
        <v>43</v>
      </c>
      <c r="AS3" s="21" t="s">
        <v>44</v>
      </c>
      <c r="AT3" s="22" t="s">
        <v>45</v>
      </c>
    </row>
    <row r="4" spans="1:47" s="48" customFormat="1" ht="21.75" customHeight="1" x14ac:dyDescent="0.25">
      <c r="A4" s="24" t="s">
        <v>46</v>
      </c>
      <c r="B4" s="25" t="s">
        <v>47</v>
      </c>
      <c r="C4" s="26">
        <v>1</v>
      </c>
      <c r="D4" s="27">
        <v>0.85118993128876286</v>
      </c>
      <c r="E4" s="28">
        <v>0.89766934326691183</v>
      </c>
      <c r="F4" s="26">
        <v>0.55094834584934738</v>
      </c>
      <c r="G4" s="29">
        <v>3.2765679144159474</v>
      </c>
      <c r="H4" s="30">
        <v>1</v>
      </c>
      <c r="I4" s="26">
        <v>1</v>
      </c>
      <c r="J4" s="26">
        <v>0.78387368295677951</v>
      </c>
      <c r="K4" s="26">
        <v>1</v>
      </c>
      <c r="L4" s="31">
        <v>1</v>
      </c>
      <c r="M4" s="26">
        <v>0.29014734526123509</v>
      </c>
      <c r="N4" s="26">
        <v>0</v>
      </c>
      <c r="O4" s="32">
        <v>0.30482418316531473</v>
      </c>
      <c r="P4" s="33">
        <v>4.6246436235835171</v>
      </c>
      <c r="Q4" s="34">
        <v>1</v>
      </c>
      <c r="R4" s="34">
        <v>1</v>
      </c>
      <c r="S4" s="35">
        <v>1</v>
      </c>
      <c r="T4" s="35">
        <v>1</v>
      </c>
      <c r="U4" s="36">
        <v>7</v>
      </c>
      <c r="V4" s="34">
        <v>0.44000265732053889</v>
      </c>
      <c r="W4" s="34">
        <v>1</v>
      </c>
      <c r="X4" s="35">
        <v>0</v>
      </c>
      <c r="Y4" s="35">
        <v>1</v>
      </c>
      <c r="Z4" s="36">
        <v>1.6400026573205388</v>
      </c>
      <c r="AA4" s="34">
        <v>1</v>
      </c>
      <c r="AB4" s="34">
        <v>0</v>
      </c>
      <c r="AC4" s="35">
        <v>1</v>
      </c>
      <c r="AD4" s="35">
        <v>1</v>
      </c>
      <c r="AE4" s="36">
        <v>1.8</v>
      </c>
      <c r="AF4" s="37">
        <v>18.341214195320006</v>
      </c>
      <c r="AG4" s="38">
        <v>0</v>
      </c>
      <c r="AH4" s="39">
        <v>0</v>
      </c>
      <c r="AI4" s="40">
        <v>4.9999358761911E-2</v>
      </c>
      <c r="AJ4" s="41">
        <v>0.97423224740490655</v>
      </c>
      <c r="AK4" s="42">
        <v>1</v>
      </c>
      <c r="AL4" s="43">
        <v>1</v>
      </c>
      <c r="AM4" s="44">
        <v>0</v>
      </c>
      <c r="AN4" s="44">
        <v>0</v>
      </c>
      <c r="AO4" s="44">
        <v>0</v>
      </c>
      <c r="AP4" s="44">
        <v>0</v>
      </c>
      <c r="AQ4" s="44">
        <v>0</v>
      </c>
      <c r="AR4" s="44">
        <v>0</v>
      </c>
      <c r="AS4" s="45">
        <v>18.341214195320006</v>
      </c>
      <c r="AT4" s="46">
        <v>2</v>
      </c>
      <c r="AU4" s="47">
        <f>IF(AS4&lt;AS$26,3,2)</f>
        <v>2</v>
      </c>
    </row>
    <row r="5" spans="1:47" s="48" customFormat="1" ht="21.75" customHeight="1" x14ac:dyDescent="0.25">
      <c r="A5" s="24" t="s">
        <v>48</v>
      </c>
      <c r="B5" s="25" t="s">
        <v>49</v>
      </c>
      <c r="C5" s="26">
        <v>1</v>
      </c>
      <c r="D5" s="27">
        <v>0.9106405604459834</v>
      </c>
      <c r="E5" s="28">
        <v>0</v>
      </c>
      <c r="F5" s="26">
        <v>0</v>
      </c>
      <c r="G5" s="29">
        <v>2.3659608406689752</v>
      </c>
      <c r="H5" s="30">
        <v>0</v>
      </c>
      <c r="I5" s="26">
        <v>1</v>
      </c>
      <c r="J5" s="26">
        <v>1</v>
      </c>
      <c r="K5" s="26">
        <v>0.29314938219668951</v>
      </c>
      <c r="L5" s="31">
        <v>0</v>
      </c>
      <c r="M5" s="26">
        <v>0</v>
      </c>
      <c r="N5" s="26">
        <v>0</v>
      </c>
      <c r="O5" s="32">
        <v>0.14639535506806925</v>
      </c>
      <c r="P5" s="33">
        <v>1.8663470597307241</v>
      </c>
      <c r="Q5" s="34">
        <v>1</v>
      </c>
      <c r="R5" s="34">
        <v>0</v>
      </c>
      <c r="S5" s="35">
        <v>0</v>
      </c>
      <c r="T5" s="35">
        <v>0</v>
      </c>
      <c r="U5" s="36">
        <v>1</v>
      </c>
      <c r="V5" s="34">
        <v>1</v>
      </c>
      <c r="W5" s="34">
        <v>1</v>
      </c>
      <c r="X5" s="35">
        <v>0</v>
      </c>
      <c r="Y5" s="35">
        <v>1</v>
      </c>
      <c r="Z5" s="36">
        <v>2.2000000000000002</v>
      </c>
      <c r="AA5" s="34">
        <v>1</v>
      </c>
      <c r="AB5" s="34">
        <v>0</v>
      </c>
      <c r="AC5" s="35">
        <v>1</v>
      </c>
      <c r="AD5" s="35">
        <v>1</v>
      </c>
      <c r="AE5" s="36">
        <v>1.8</v>
      </c>
      <c r="AF5" s="37">
        <v>9.2323079003997002</v>
      </c>
      <c r="AG5" s="38">
        <v>0.47013676345519834</v>
      </c>
      <c r="AH5" s="39">
        <v>0</v>
      </c>
      <c r="AI5" s="40">
        <v>8.5765077381827343E-2</v>
      </c>
      <c r="AJ5" s="41">
        <v>0.70356423368975662</v>
      </c>
      <c r="AK5" s="42">
        <v>1</v>
      </c>
      <c r="AL5" s="43">
        <v>0</v>
      </c>
      <c r="AM5" s="44">
        <v>0</v>
      </c>
      <c r="AN5" s="44">
        <v>0</v>
      </c>
      <c r="AO5" s="44">
        <v>0</v>
      </c>
      <c r="AP5" s="44">
        <v>0</v>
      </c>
      <c r="AQ5" s="44">
        <v>0</v>
      </c>
      <c r="AR5" s="44">
        <v>0.46161539501998505</v>
      </c>
      <c r="AS5" s="45">
        <v>8.7706925053797153</v>
      </c>
      <c r="AT5" s="46">
        <v>3</v>
      </c>
      <c r="AU5" s="47">
        <f t="shared" ref="AU5:AU17" si="0">IF(AS5&lt;AS$26,3,2)</f>
        <v>3</v>
      </c>
    </row>
    <row r="6" spans="1:47" s="48" customFormat="1" ht="21.75" customHeight="1" x14ac:dyDescent="0.25">
      <c r="A6" s="24" t="s">
        <v>50</v>
      </c>
      <c r="B6" s="25" t="s">
        <v>51</v>
      </c>
      <c r="C6" s="26">
        <v>0</v>
      </c>
      <c r="D6" s="27">
        <v>0.78464311792752151</v>
      </c>
      <c r="E6" s="28">
        <v>0.77457567432035213</v>
      </c>
      <c r="F6" s="26">
        <v>1</v>
      </c>
      <c r="G6" s="29">
        <v>2.564252514051458</v>
      </c>
      <c r="H6" s="30">
        <v>1</v>
      </c>
      <c r="I6" s="26">
        <v>1</v>
      </c>
      <c r="J6" s="26">
        <v>6.0662165554015973E-3</v>
      </c>
      <c r="K6" s="26">
        <v>0.50760841813617219</v>
      </c>
      <c r="L6" s="31">
        <v>1</v>
      </c>
      <c r="M6" s="26">
        <v>0.19062585865207063</v>
      </c>
      <c r="N6" s="26">
        <v>0</v>
      </c>
      <c r="O6" s="32">
        <v>0.36515063995652741</v>
      </c>
      <c r="P6" s="33">
        <v>3.5744685636962781</v>
      </c>
      <c r="Q6" s="34">
        <v>1</v>
      </c>
      <c r="R6" s="34">
        <v>1</v>
      </c>
      <c r="S6" s="35">
        <v>1</v>
      </c>
      <c r="T6" s="35">
        <v>1</v>
      </c>
      <c r="U6" s="36">
        <v>7</v>
      </c>
      <c r="V6" s="34">
        <v>0.50523639323872782</v>
      </c>
      <c r="W6" s="34">
        <v>1</v>
      </c>
      <c r="X6" s="35">
        <v>0</v>
      </c>
      <c r="Y6" s="35">
        <v>1</v>
      </c>
      <c r="Z6" s="36">
        <v>1.7052363932387278</v>
      </c>
      <c r="AA6" s="34">
        <v>0</v>
      </c>
      <c r="AB6" s="34">
        <v>0</v>
      </c>
      <c r="AC6" s="35">
        <v>1</v>
      </c>
      <c r="AD6" s="35">
        <v>1</v>
      </c>
      <c r="AE6" s="36">
        <v>1.3</v>
      </c>
      <c r="AF6" s="37">
        <v>16.143957470986464</v>
      </c>
      <c r="AG6" s="38">
        <v>0</v>
      </c>
      <c r="AH6" s="39">
        <v>0</v>
      </c>
      <c r="AI6" s="40">
        <v>4.0685813104306322E-2</v>
      </c>
      <c r="AJ6" s="41">
        <v>0.60382235450771515</v>
      </c>
      <c r="AK6" s="42">
        <v>1</v>
      </c>
      <c r="AL6" s="43">
        <v>1</v>
      </c>
      <c r="AM6" s="44">
        <v>0</v>
      </c>
      <c r="AN6" s="44">
        <v>0</v>
      </c>
      <c r="AO6" s="44">
        <v>0</v>
      </c>
      <c r="AP6" s="44">
        <v>0</v>
      </c>
      <c r="AQ6" s="44">
        <v>0</v>
      </c>
      <c r="AR6" s="44">
        <v>0</v>
      </c>
      <c r="AS6" s="45">
        <v>16.143957470986464</v>
      </c>
      <c r="AT6" s="46">
        <v>2</v>
      </c>
      <c r="AU6" s="47">
        <f t="shared" si="0"/>
        <v>2</v>
      </c>
    </row>
    <row r="7" spans="1:47" s="48" customFormat="1" ht="21.75" customHeight="1" x14ac:dyDescent="0.25">
      <c r="A7" s="24" t="s">
        <v>52</v>
      </c>
      <c r="B7" s="25" t="s">
        <v>53</v>
      </c>
      <c r="C7" s="26">
        <v>0</v>
      </c>
      <c r="D7" s="27">
        <v>1</v>
      </c>
      <c r="E7" s="28">
        <v>0.88177092771707877</v>
      </c>
      <c r="F7" s="26">
        <v>1</v>
      </c>
      <c r="G7" s="29">
        <v>2.9408854638585393</v>
      </c>
      <c r="H7" s="30">
        <v>1</v>
      </c>
      <c r="I7" s="26">
        <v>1</v>
      </c>
      <c r="J7" s="26">
        <v>0.10678142299400793</v>
      </c>
      <c r="K7" s="26">
        <v>0.20373336279441617</v>
      </c>
      <c r="L7" s="31">
        <v>1</v>
      </c>
      <c r="M7" s="26">
        <v>0.18207858493842227</v>
      </c>
      <c r="N7" s="26">
        <v>0</v>
      </c>
      <c r="O7" s="32">
        <v>0.41083991718703827</v>
      </c>
      <c r="P7" s="33">
        <v>3.3267012027617837</v>
      </c>
      <c r="Q7" s="34">
        <v>1</v>
      </c>
      <c r="R7" s="34">
        <v>1</v>
      </c>
      <c r="S7" s="35">
        <v>1</v>
      </c>
      <c r="T7" s="35">
        <v>1</v>
      </c>
      <c r="U7" s="36">
        <v>7</v>
      </c>
      <c r="V7" s="34">
        <v>0</v>
      </c>
      <c r="W7" s="34">
        <v>1</v>
      </c>
      <c r="X7" s="35">
        <v>0</v>
      </c>
      <c r="Y7" s="35">
        <v>1</v>
      </c>
      <c r="Z7" s="36">
        <v>1.2</v>
      </c>
      <c r="AA7" s="34">
        <v>1</v>
      </c>
      <c r="AB7" s="34">
        <v>0</v>
      </c>
      <c r="AC7" s="35">
        <v>1</v>
      </c>
      <c r="AD7" s="35">
        <v>1</v>
      </c>
      <c r="AE7" s="36">
        <v>1.8</v>
      </c>
      <c r="AF7" s="37">
        <v>16.267586666620321</v>
      </c>
      <c r="AG7" s="38">
        <v>0</v>
      </c>
      <c r="AH7" s="39">
        <v>0</v>
      </c>
      <c r="AI7" s="40">
        <v>7.3402824654767371E-2</v>
      </c>
      <c r="AJ7" s="41">
        <v>0.77323954489544899</v>
      </c>
      <c r="AK7" s="42">
        <v>1</v>
      </c>
      <c r="AL7" s="43">
        <v>1</v>
      </c>
      <c r="AM7" s="44">
        <v>0</v>
      </c>
      <c r="AN7" s="44">
        <v>0</v>
      </c>
      <c r="AO7" s="44">
        <v>0</v>
      </c>
      <c r="AP7" s="44">
        <v>0</v>
      </c>
      <c r="AQ7" s="44">
        <v>0</v>
      </c>
      <c r="AR7" s="44">
        <v>0</v>
      </c>
      <c r="AS7" s="45">
        <v>16.267586666620321</v>
      </c>
      <c r="AT7" s="46">
        <v>2</v>
      </c>
      <c r="AU7" s="47">
        <f t="shared" si="0"/>
        <v>2</v>
      </c>
    </row>
    <row r="8" spans="1:47" s="48" customFormat="1" ht="21.75" customHeight="1" x14ac:dyDescent="0.25">
      <c r="A8" s="24" t="s">
        <v>54</v>
      </c>
      <c r="B8" s="25" t="s">
        <v>55</v>
      </c>
      <c r="C8" s="26">
        <v>0</v>
      </c>
      <c r="D8" s="27">
        <v>0.50309335934322985</v>
      </c>
      <c r="E8" s="28">
        <v>0.89838365574662438</v>
      </c>
      <c r="F8" s="26">
        <v>1</v>
      </c>
      <c r="G8" s="29">
        <v>2.2038318668881569</v>
      </c>
      <c r="H8" s="30">
        <v>1</v>
      </c>
      <c r="I8" s="26">
        <v>1</v>
      </c>
      <c r="J8" s="26">
        <v>0.23880339063490924</v>
      </c>
      <c r="K8" s="26">
        <v>4.8828447869624248E-3</v>
      </c>
      <c r="L8" s="31">
        <v>1</v>
      </c>
      <c r="M8" s="26">
        <v>1</v>
      </c>
      <c r="N8" s="26">
        <v>1</v>
      </c>
      <c r="O8" s="32">
        <v>0.79321769379161089</v>
      </c>
      <c r="P8" s="33">
        <v>6.020893387000223</v>
      </c>
      <c r="Q8" s="34">
        <v>1</v>
      </c>
      <c r="R8" s="34">
        <v>1</v>
      </c>
      <c r="S8" s="35">
        <v>1</v>
      </c>
      <c r="T8" s="35">
        <v>1</v>
      </c>
      <c r="U8" s="36">
        <v>7</v>
      </c>
      <c r="V8" s="34">
        <v>0</v>
      </c>
      <c r="W8" s="34">
        <v>1</v>
      </c>
      <c r="X8" s="35">
        <v>0</v>
      </c>
      <c r="Y8" s="35">
        <v>1</v>
      </c>
      <c r="Z8" s="36">
        <v>1.2</v>
      </c>
      <c r="AA8" s="34">
        <v>1</v>
      </c>
      <c r="AB8" s="34">
        <v>0</v>
      </c>
      <c r="AC8" s="35">
        <v>1</v>
      </c>
      <c r="AD8" s="35">
        <v>1</v>
      </c>
      <c r="AE8" s="36">
        <v>1.8</v>
      </c>
      <c r="AF8" s="37">
        <v>18.22472525388838</v>
      </c>
      <c r="AG8" s="38">
        <v>0</v>
      </c>
      <c r="AH8" s="39">
        <v>0</v>
      </c>
      <c r="AI8" s="40">
        <v>0</v>
      </c>
      <c r="AJ8" s="41">
        <v>0.54858406758765732</v>
      </c>
      <c r="AK8" s="42">
        <v>1</v>
      </c>
      <c r="AL8" s="43">
        <v>1</v>
      </c>
      <c r="AM8" s="44">
        <v>0</v>
      </c>
      <c r="AN8" s="44">
        <v>0</v>
      </c>
      <c r="AO8" s="44">
        <v>0</v>
      </c>
      <c r="AP8" s="44">
        <v>0</v>
      </c>
      <c r="AQ8" s="44">
        <v>0</v>
      </c>
      <c r="AR8" s="44">
        <v>0</v>
      </c>
      <c r="AS8" s="45">
        <v>18.22472525388838</v>
      </c>
      <c r="AT8" s="46">
        <v>2</v>
      </c>
      <c r="AU8" s="47">
        <f t="shared" si="0"/>
        <v>2</v>
      </c>
    </row>
    <row r="9" spans="1:47" s="48" customFormat="1" ht="21.75" customHeight="1" x14ac:dyDescent="0.25">
      <c r="A9" s="24" t="s">
        <v>56</v>
      </c>
      <c r="B9" s="25" t="s">
        <v>57</v>
      </c>
      <c r="C9" s="26">
        <v>0</v>
      </c>
      <c r="D9" s="27">
        <v>0.46734720512388778</v>
      </c>
      <c r="E9" s="28">
        <v>0.77869716865727678</v>
      </c>
      <c r="F9" s="26">
        <v>1</v>
      </c>
      <c r="G9" s="29">
        <v>2.0903693920144701</v>
      </c>
      <c r="H9" s="30">
        <v>1</v>
      </c>
      <c r="I9" s="26">
        <v>1</v>
      </c>
      <c r="J9" s="26">
        <v>6.3918057572608267E-2</v>
      </c>
      <c r="K9" s="26">
        <v>0.15703300222749531</v>
      </c>
      <c r="L9" s="31">
        <v>1</v>
      </c>
      <c r="M9" s="26">
        <v>0.87198782771252459</v>
      </c>
      <c r="N9" s="26">
        <v>1</v>
      </c>
      <c r="O9" s="32">
        <v>0.99933973660895381</v>
      </c>
      <c r="P9" s="33">
        <v>5.9326375547433257</v>
      </c>
      <c r="Q9" s="34">
        <v>1</v>
      </c>
      <c r="R9" s="34">
        <v>1</v>
      </c>
      <c r="S9" s="35">
        <v>1</v>
      </c>
      <c r="T9" s="35">
        <v>1</v>
      </c>
      <c r="U9" s="36">
        <v>7</v>
      </c>
      <c r="V9" s="34">
        <v>0</v>
      </c>
      <c r="W9" s="34">
        <v>1</v>
      </c>
      <c r="X9" s="35">
        <v>0</v>
      </c>
      <c r="Y9" s="35">
        <v>1</v>
      </c>
      <c r="Z9" s="36">
        <v>1.2</v>
      </c>
      <c r="AA9" s="34">
        <v>1</v>
      </c>
      <c r="AB9" s="34">
        <v>0</v>
      </c>
      <c r="AC9" s="35">
        <v>1</v>
      </c>
      <c r="AD9" s="35">
        <v>1</v>
      </c>
      <c r="AE9" s="36">
        <v>1.8</v>
      </c>
      <c r="AF9" s="37">
        <v>18.023006946757796</v>
      </c>
      <c r="AG9" s="38">
        <v>0</v>
      </c>
      <c r="AH9" s="39">
        <v>0</v>
      </c>
      <c r="AI9" s="40">
        <v>0.32270416441319627</v>
      </c>
      <c r="AJ9" s="41">
        <v>0.53625330384594638</v>
      </c>
      <c r="AK9" s="42">
        <v>1</v>
      </c>
      <c r="AL9" s="43">
        <v>1</v>
      </c>
      <c r="AM9" s="44">
        <v>0</v>
      </c>
      <c r="AN9" s="44">
        <v>0</v>
      </c>
      <c r="AO9" s="44">
        <v>0.9011503473378899</v>
      </c>
      <c r="AP9" s="44">
        <v>0</v>
      </c>
      <c r="AQ9" s="44">
        <v>0</v>
      </c>
      <c r="AR9" s="44">
        <v>0</v>
      </c>
      <c r="AS9" s="45">
        <v>17.121856599419907</v>
      </c>
      <c r="AT9" s="46">
        <v>2</v>
      </c>
      <c r="AU9" s="47">
        <f t="shared" si="0"/>
        <v>2</v>
      </c>
    </row>
    <row r="10" spans="1:47" s="48" customFormat="1" ht="21.75" customHeight="1" x14ac:dyDescent="0.25">
      <c r="A10" s="24" t="s">
        <v>58</v>
      </c>
      <c r="B10" s="25" t="s">
        <v>59</v>
      </c>
      <c r="C10" s="26">
        <v>1</v>
      </c>
      <c r="D10" s="27">
        <v>1.9011437822641919E-2</v>
      </c>
      <c r="E10" s="28">
        <v>0.45822701433226209</v>
      </c>
      <c r="F10" s="26">
        <v>1</v>
      </c>
      <c r="G10" s="29">
        <v>2.2576306639000938</v>
      </c>
      <c r="H10" s="30">
        <v>1</v>
      </c>
      <c r="I10" s="26">
        <v>1</v>
      </c>
      <c r="J10" s="26">
        <v>0.2627440273306294</v>
      </c>
      <c r="K10" s="26">
        <v>0.4655225540678315</v>
      </c>
      <c r="L10" s="31">
        <v>0</v>
      </c>
      <c r="M10" s="26">
        <v>0.4795397088075839</v>
      </c>
      <c r="N10" s="26">
        <v>0</v>
      </c>
      <c r="O10" s="32">
        <v>0.14927019998149471</v>
      </c>
      <c r="P10" s="33">
        <v>3.6306090853390618</v>
      </c>
      <c r="Q10" s="34">
        <v>1</v>
      </c>
      <c r="R10" s="34">
        <v>1</v>
      </c>
      <c r="S10" s="35">
        <v>1</v>
      </c>
      <c r="T10" s="35">
        <v>1</v>
      </c>
      <c r="U10" s="36">
        <v>7</v>
      </c>
      <c r="V10" s="34">
        <v>0</v>
      </c>
      <c r="W10" s="34">
        <v>1</v>
      </c>
      <c r="X10" s="35">
        <v>0</v>
      </c>
      <c r="Y10" s="35">
        <v>1</v>
      </c>
      <c r="Z10" s="36">
        <v>1.2</v>
      </c>
      <c r="AA10" s="34">
        <v>1</v>
      </c>
      <c r="AB10" s="34">
        <v>0</v>
      </c>
      <c r="AC10" s="35">
        <v>1</v>
      </c>
      <c r="AD10" s="35">
        <v>1</v>
      </c>
      <c r="AE10" s="36">
        <v>1.8</v>
      </c>
      <c r="AF10" s="37">
        <v>15.888239749239155</v>
      </c>
      <c r="AG10" s="38">
        <v>0</v>
      </c>
      <c r="AH10" s="39">
        <v>0</v>
      </c>
      <c r="AI10" s="40">
        <v>0</v>
      </c>
      <c r="AJ10" s="41">
        <v>0.88343217336168001</v>
      </c>
      <c r="AK10" s="42">
        <v>1</v>
      </c>
      <c r="AL10" s="43">
        <v>0</v>
      </c>
      <c r="AM10" s="44">
        <v>0</v>
      </c>
      <c r="AN10" s="44">
        <v>0</v>
      </c>
      <c r="AO10" s="44">
        <v>0</v>
      </c>
      <c r="AP10" s="44">
        <v>0</v>
      </c>
      <c r="AQ10" s="44">
        <v>0</v>
      </c>
      <c r="AR10" s="44">
        <v>0.79441198746195774</v>
      </c>
      <c r="AS10" s="45">
        <v>15.093827761777197</v>
      </c>
      <c r="AT10" s="46">
        <v>2</v>
      </c>
      <c r="AU10" s="47">
        <f t="shared" si="0"/>
        <v>2</v>
      </c>
    </row>
    <row r="11" spans="1:47" s="48" customFormat="1" ht="21.75" customHeight="1" x14ac:dyDescent="0.25">
      <c r="A11" s="24" t="s">
        <v>60</v>
      </c>
      <c r="B11" s="25" t="s">
        <v>61</v>
      </c>
      <c r="C11" s="26">
        <v>0</v>
      </c>
      <c r="D11" s="27">
        <v>0.93073166969970367</v>
      </c>
      <c r="E11" s="28">
        <v>1</v>
      </c>
      <c r="F11" s="26">
        <v>1</v>
      </c>
      <c r="G11" s="29">
        <v>2.8960975045495556</v>
      </c>
      <c r="H11" s="30">
        <v>1</v>
      </c>
      <c r="I11" s="26">
        <v>1</v>
      </c>
      <c r="J11" s="26">
        <v>0.87350509649161412</v>
      </c>
      <c r="K11" s="26">
        <v>0.98707299164783546</v>
      </c>
      <c r="L11" s="31">
        <v>1</v>
      </c>
      <c r="M11" s="26">
        <v>0.15012745858930973</v>
      </c>
      <c r="N11" s="26">
        <v>1</v>
      </c>
      <c r="O11" s="32">
        <v>0.52241153854189171</v>
      </c>
      <c r="P11" s="33">
        <v>5.4852862263432076</v>
      </c>
      <c r="Q11" s="34">
        <v>1</v>
      </c>
      <c r="R11" s="34">
        <v>1</v>
      </c>
      <c r="S11" s="35">
        <v>1</v>
      </c>
      <c r="T11" s="35">
        <v>1</v>
      </c>
      <c r="U11" s="36">
        <v>7</v>
      </c>
      <c r="V11" s="34">
        <v>0.85760701415205043</v>
      </c>
      <c r="W11" s="34">
        <v>0.8</v>
      </c>
      <c r="X11" s="35">
        <v>0</v>
      </c>
      <c r="Y11" s="35">
        <v>1</v>
      </c>
      <c r="Z11" s="36">
        <v>1.9176070141520505</v>
      </c>
      <c r="AA11" s="34">
        <v>1</v>
      </c>
      <c r="AB11" s="34">
        <v>0</v>
      </c>
      <c r="AC11" s="35">
        <v>1</v>
      </c>
      <c r="AD11" s="35">
        <v>1</v>
      </c>
      <c r="AE11" s="36">
        <v>1.8</v>
      </c>
      <c r="AF11" s="37">
        <v>19.098990745044812</v>
      </c>
      <c r="AG11" s="38">
        <v>0</v>
      </c>
      <c r="AH11" s="39">
        <v>0</v>
      </c>
      <c r="AI11" s="40">
        <v>5.733390651868063E-2</v>
      </c>
      <c r="AJ11" s="41">
        <v>0.75429713524317121</v>
      </c>
      <c r="AK11" s="42">
        <v>1</v>
      </c>
      <c r="AL11" s="43">
        <v>1</v>
      </c>
      <c r="AM11" s="44">
        <v>0</v>
      </c>
      <c r="AN11" s="44">
        <v>0</v>
      </c>
      <c r="AO11" s="44">
        <v>0</v>
      </c>
      <c r="AP11" s="44">
        <v>0</v>
      </c>
      <c r="AQ11" s="44">
        <v>0</v>
      </c>
      <c r="AR11" s="44">
        <v>0</v>
      </c>
      <c r="AS11" s="45">
        <v>19.098990745044812</v>
      </c>
      <c r="AT11" s="46">
        <v>1</v>
      </c>
      <c r="AU11" s="47">
        <f t="shared" si="0"/>
        <v>2</v>
      </c>
    </row>
    <row r="12" spans="1:47" s="48" customFormat="1" ht="21.75" customHeight="1" x14ac:dyDescent="0.25">
      <c r="A12" s="24" t="s">
        <v>62</v>
      </c>
      <c r="B12" s="25" t="s">
        <v>63</v>
      </c>
      <c r="C12" s="26">
        <v>0</v>
      </c>
      <c r="D12" s="27">
        <v>0.85380405876501275</v>
      </c>
      <c r="E12" s="28">
        <v>0.34056036565383846</v>
      </c>
      <c r="F12" s="26">
        <v>1</v>
      </c>
      <c r="G12" s="29">
        <v>2.4509862709744383</v>
      </c>
      <c r="H12" s="30">
        <v>1</v>
      </c>
      <c r="I12" s="26">
        <v>1</v>
      </c>
      <c r="J12" s="26">
        <v>0.15409692521216437</v>
      </c>
      <c r="K12" s="26">
        <v>0</v>
      </c>
      <c r="L12" s="31">
        <v>1</v>
      </c>
      <c r="M12" s="26">
        <v>0.6198554117027576</v>
      </c>
      <c r="N12" s="26">
        <v>1</v>
      </c>
      <c r="O12" s="32">
        <v>0</v>
      </c>
      <c r="P12" s="33">
        <v>4.8167592860115978</v>
      </c>
      <c r="Q12" s="34">
        <v>1</v>
      </c>
      <c r="R12" s="34">
        <v>1</v>
      </c>
      <c r="S12" s="35">
        <v>1</v>
      </c>
      <c r="T12" s="35">
        <v>1</v>
      </c>
      <c r="U12" s="36">
        <v>7</v>
      </c>
      <c r="V12" s="34">
        <v>0</v>
      </c>
      <c r="W12" s="34">
        <v>1</v>
      </c>
      <c r="X12" s="35">
        <v>0</v>
      </c>
      <c r="Y12" s="35">
        <v>1</v>
      </c>
      <c r="Z12" s="36">
        <v>1.2</v>
      </c>
      <c r="AA12" s="34">
        <v>1</v>
      </c>
      <c r="AB12" s="34">
        <v>0</v>
      </c>
      <c r="AC12" s="35">
        <v>1</v>
      </c>
      <c r="AD12" s="35">
        <v>1</v>
      </c>
      <c r="AE12" s="36">
        <v>1.8</v>
      </c>
      <c r="AF12" s="37">
        <v>17.267745556986036</v>
      </c>
      <c r="AG12" s="38">
        <v>0</v>
      </c>
      <c r="AH12" s="39">
        <v>0</v>
      </c>
      <c r="AI12" s="40">
        <v>8.6294299805023358E-2</v>
      </c>
      <c r="AJ12" s="41">
        <v>0.76288799911839245</v>
      </c>
      <c r="AK12" s="42">
        <v>1</v>
      </c>
      <c r="AL12" s="43">
        <v>1</v>
      </c>
      <c r="AM12" s="44">
        <v>0</v>
      </c>
      <c r="AN12" s="44">
        <v>0</v>
      </c>
      <c r="AO12" s="44">
        <v>0</v>
      </c>
      <c r="AP12" s="44">
        <v>0</v>
      </c>
      <c r="AQ12" s="44">
        <v>0</v>
      </c>
      <c r="AR12" s="44">
        <v>0</v>
      </c>
      <c r="AS12" s="45">
        <v>17.267745556986036</v>
      </c>
      <c r="AT12" s="46">
        <v>2</v>
      </c>
      <c r="AU12" s="47">
        <f t="shared" si="0"/>
        <v>2</v>
      </c>
    </row>
    <row r="13" spans="1:47" s="48" customFormat="1" ht="21.75" customHeight="1" x14ac:dyDescent="0.25">
      <c r="A13" s="24" t="s">
        <v>64</v>
      </c>
      <c r="B13" s="25" t="s">
        <v>65</v>
      </c>
      <c r="C13" s="26">
        <v>0</v>
      </c>
      <c r="D13" s="27">
        <v>4.0455279616149184E-2</v>
      </c>
      <c r="E13" s="28">
        <v>0.8839841388924129</v>
      </c>
      <c r="F13" s="26">
        <v>1</v>
      </c>
      <c r="G13" s="29">
        <v>1.5026749888704303</v>
      </c>
      <c r="H13" s="30">
        <v>1</v>
      </c>
      <c r="I13" s="26">
        <v>1</v>
      </c>
      <c r="J13" s="26">
        <v>0.21262624189130547</v>
      </c>
      <c r="K13" s="26">
        <v>0.31463700305124487</v>
      </c>
      <c r="L13" s="31">
        <v>1</v>
      </c>
      <c r="M13" s="26">
        <v>0.90573867726026125</v>
      </c>
      <c r="N13" s="26">
        <v>1</v>
      </c>
      <c r="O13" s="32">
        <v>0.34602222801885862</v>
      </c>
      <c r="P13" s="33">
        <v>5.9054385925268491</v>
      </c>
      <c r="Q13" s="34">
        <v>1</v>
      </c>
      <c r="R13" s="34">
        <v>1</v>
      </c>
      <c r="S13" s="35">
        <v>1</v>
      </c>
      <c r="T13" s="35">
        <v>1</v>
      </c>
      <c r="U13" s="36">
        <v>7</v>
      </c>
      <c r="V13" s="34">
        <v>0</v>
      </c>
      <c r="W13" s="34">
        <v>1</v>
      </c>
      <c r="X13" s="35">
        <v>0</v>
      </c>
      <c r="Y13" s="35">
        <v>1</v>
      </c>
      <c r="Z13" s="36">
        <v>1.2</v>
      </c>
      <c r="AA13" s="34">
        <v>0</v>
      </c>
      <c r="AB13" s="34">
        <v>0</v>
      </c>
      <c r="AC13" s="35">
        <v>1</v>
      </c>
      <c r="AD13" s="35">
        <v>1</v>
      </c>
      <c r="AE13" s="36">
        <v>1.3</v>
      </c>
      <c r="AF13" s="37">
        <v>16.908113581397277</v>
      </c>
      <c r="AG13" s="38">
        <v>0</v>
      </c>
      <c r="AH13" s="39">
        <v>0</v>
      </c>
      <c r="AI13" s="40">
        <v>0</v>
      </c>
      <c r="AJ13" s="41">
        <v>0.63713672571199942</v>
      </c>
      <c r="AK13" s="42">
        <v>1</v>
      </c>
      <c r="AL13" s="43">
        <v>1</v>
      </c>
      <c r="AM13" s="44">
        <v>0</v>
      </c>
      <c r="AN13" s="44">
        <v>0</v>
      </c>
      <c r="AO13" s="44">
        <v>0</v>
      </c>
      <c r="AP13" s="44">
        <v>0</v>
      </c>
      <c r="AQ13" s="44">
        <v>0</v>
      </c>
      <c r="AR13" s="44">
        <v>0</v>
      </c>
      <c r="AS13" s="45">
        <v>16.908113581397277</v>
      </c>
      <c r="AT13" s="46">
        <v>2</v>
      </c>
      <c r="AU13" s="47">
        <f t="shared" si="0"/>
        <v>2</v>
      </c>
    </row>
    <row r="14" spans="1:47" s="48" customFormat="1" ht="21.75" customHeight="1" x14ac:dyDescent="0.25">
      <c r="A14" s="24" t="s">
        <v>66</v>
      </c>
      <c r="B14" s="25" t="s">
        <v>67</v>
      </c>
      <c r="C14" s="26">
        <v>0</v>
      </c>
      <c r="D14" s="27">
        <v>0</v>
      </c>
      <c r="E14" s="28">
        <v>0.82474886881276177</v>
      </c>
      <c r="F14" s="26">
        <v>1</v>
      </c>
      <c r="G14" s="29">
        <v>1.4123744344063809</v>
      </c>
      <c r="H14" s="30">
        <v>1</v>
      </c>
      <c r="I14" s="26">
        <v>1</v>
      </c>
      <c r="J14" s="26">
        <v>0</v>
      </c>
      <c r="K14" s="26">
        <v>8.3509232062448341E-2</v>
      </c>
      <c r="L14" s="31">
        <v>1</v>
      </c>
      <c r="M14" s="26">
        <v>0.75241528826247561</v>
      </c>
      <c r="N14" s="26">
        <v>1</v>
      </c>
      <c r="O14" s="32">
        <v>0.47956146788675741</v>
      </c>
      <c r="P14" s="33">
        <v>5.3281205425307778</v>
      </c>
      <c r="Q14" s="34">
        <v>1</v>
      </c>
      <c r="R14" s="34">
        <v>1</v>
      </c>
      <c r="S14" s="35">
        <v>1</v>
      </c>
      <c r="T14" s="35">
        <v>1</v>
      </c>
      <c r="U14" s="36">
        <v>7</v>
      </c>
      <c r="V14" s="34">
        <v>0</v>
      </c>
      <c r="W14" s="34">
        <v>1</v>
      </c>
      <c r="X14" s="35">
        <v>0</v>
      </c>
      <c r="Y14" s="35">
        <v>1</v>
      </c>
      <c r="Z14" s="36">
        <v>1.2</v>
      </c>
      <c r="AA14" s="34">
        <v>1</v>
      </c>
      <c r="AB14" s="34">
        <v>0</v>
      </c>
      <c r="AC14" s="35">
        <v>1</v>
      </c>
      <c r="AD14" s="35">
        <v>1</v>
      </c>
      <c r="AE14" s="36">
        <v>1.8</v>
      </c>
      <c r="AF14" s="37">
        <v>16.740494976937157</v>
      </c>
      <c r="AG14" s="38">
        <v>0</v>
      </c>
      <c r="AH14" s="39">
        <v>0</v>
      </c>
      <c r="AI14" s="40">
        <v>0</v>
      </c>
      <c r="AJ14" s="41">
        <v>0.64183388617031756</v>
      </c>
      <c r="AK14" s="42">
        <v>1</v>
      </c>
      <c r="AL14" s="43">
        <v>1</v>
      </c>
      <c r="AM14" s="44">
        <v>0</v>
      </c>
      <c r="AN14" s="44">
        <v>0</v>
      </c>
      <c r="AO14" s="44">
        <v>0</v>
      </c>
      <c r="AP14" s="44">
        <v>0</v>
      </c>
      <c r="AQ14" s="44">
        <v>0</v>
      </c>
      <c r="AR14" s="44">
        <v>0</v>
      </c>
      <c r="AS14" s="45">
        <v>16.740494976937157</v>
      </c>
      <c r="AT14" s="46">
        <v>2</v>
      </c>
      <c r="AU14" s="47">
        <f t="shared" si="0"/>
        <v>2</v>
      </c>
    </row>
    <row r="15" spans="1:47" s="48" customFormat="1" ht="21.75" customHeight="1" x14ac:dyDescent="0.25">
      <c r="A15" s="24" t="s">
        <v>68</v>
      </c>
      <c r="B15" s="25" t="s">
        <v>69</v>
      </c>
      <c r="C15" s="26">
        <v>0</v>
      </c>
      <c r="D15" s="27">
        <v>0.71190594005746144</v>
      </c>
      <c r="E15" s="28">
        <v>0.95996635241464801</v>
      </c>
      <c r="F15" s="26">
        <v>1</v>
      </c>
      <c r="G15" s="29">
        <v>2.5478420862935161</v>
      </c>
      <c r="H15" s="30">
        <v>1</v>
      </c>
      <c r="I15" s="26">
        <v>1</v>
      </c>
      <c r="J15" s="26">
        <v>0.17062485954495016</v>
      </c>
      <c r="K15" s="26">
        <v>8.4516056291958241E-2</v>
      </c>
      <c r="L15" s="31">
        <v>1</v>
      </c>
      <c r="M15" s="26">
        <v>0.28386217591162066</v>
      </c>
      <c r="N15" s="26">
        <v>0</v>
      </c>
      <c r="O15" s="32">
        <v>1</v>
      </c>
      <c r="P15" s="33">
        <v>3.7375528378876743</v>
      </c>
      <c r="Q15" s="34">
        <v>1</v>
      </c>
      <c r="R15" s="34">
        <v>1</v>
      </c>
      <c r="S15" s="35">
        <v>1</v>
      </c>
      <c r="T15" s="35">
        <v>1</v>
      </c>
      <c r="U15" s="36">
        <v>7</v>
      </c>
      <c r="V15" s="34">
        <v>0</v>
      </c>
      <c r="W15" s="34">
        <v>1</v>
      </c>
      <c r="X15" s="35">
        <v>0</v>
      </c>
      <c r="Y15" s="35">
        <v>1</v>
      </c>
      <c r="Z15" s="36">
        <v>1.2</v>
      </c>
      <c r="AA15" s="34">
        <v>1</v>
      </c>
      <c r="AB15" s="34">
        <v>0</v>
      </c>
      <c r="AC15" s="35">
        <v>1</v>
      </c>
      <c r="AD15" s="35">
        <v>1</v>
      </c>
      <c r="AE15" s="36">
        <v>1.8</v>
      </c>
      <c r="AF15" s="37">
        <v>16.28539492418119</v>
      </c>
      <c r="AG15" s="38">
        <v>0</v>
      </c>
      <c r="AH15" s="39">
        <v>0</v>
      </c>
      <c r="AI15" s="40">
        <v>0</v>
      </c>
      <c r="AJ15" s="41">
        <v>0.68480054772800991</v>
      </c>
      <c r="AK15" s="42">
        <v>1</v>
      </c>
      <c r="AL15" s="43">
        <v>1</v>
      </c>
      <c r="AM15" s="44">
        <v>0</v>
      </c>
      <c r="AN15" s="44">
        <v>0</v>
      </c>
      <c r="AO15" s="44">
        <v>0</v>
      </c>
      <c r="AP15" s="44">
        <v>0</v>
      </c>
      <c r="AQ15" s="44">
        <v>0</v>
      </c>
      <c r="AR15" s="44">
        <v>0</v>
      </c>
      <c r="AS15" s="45">
        <v>16.28539492418119</v>
      </c>
      <c r="AT15" s="46">
        <v>2</v>
      </c>
      <c r="AU15" s="47">
        <f t="shared" si="0"/>
        <v>2</v>
      </c>
    </row>
    <row r="16" spans="1:47" s="50" customFormat="1" ht="21.75" customHeight="1" x14ac:dyDescent="0.25">
      <c r="A16" s="49" t="s">
        <v>70</v>
      </c>
      <c r="B16" s="25" t="s">
        <v>71</v>
      </c>
      <c r="C16" s="26">
        <v>0</v>
      </c>
      <c r="D16" s="27">
        <v>0.97370616987448189</v>
      </c>
      <c r="E16" s="28">
        <v>0.74423582510932107</v>
      </c>
      <c r="F16" s="26">
        <v>1</v>
      </c>
      <c r="G16" s="29">
        <v>2.8326771673663833</v>
      </c>
      <c r="H16" s="30">
        <v>1</v>
      </c>
      <c r="I16" s="26">
        <v>1</v>
      </c>
      <c r="J16" s="26">
        <v>0.21610837258133758</v>
      </c>
      <c r="K16" s="26">
        <v>5.5919816584157858E-2</v>
      </c>
      <c r="L16" s="31">
        <v>1</v>
      </c>
      <c r="M16" s="26">
        <v>1.3084200146629334E-3</v>
      </c>
      <c r="N16" s="26">
        <v>1</v>
      </c>
      <c r="O16" s="32">
        <v>0.42671615795849011</v>
      </c>
      <c r="P16" s="33">
        <v>3.8799489218833974</v>
      </c>
      <c r="Q16" s="34">
        <v>1</v>
      </c>
      <c r="R16" s="34">
        <v>1</v>
      </c>
      <c r="S16" s="35">
        <v>1</v>
      </c>
      <c r="T16" s="35">
        <v>1</v>
      </c>
      <c r="U16" s="36">
        <v>7</v>
      </c>
      <c r="V16" s="34">
        <v>0</v>
      </c>
      <c r="W16" s="34">
        <v>1</v>
      </c>
      <c r="X16" s="35">
        <v>0</v>
      </c>
      <c r="Y16" s="35">
        <v>1</v>
      </c>
      <c r="Z16" s="36">
        <v>1.2</v>
      </c>
      <c r="AA16" s="34">
        <v>0</v>
      </c>
      <c r="AB16" s="34">
        <v>0</v>
      </c>
      <c r="AC16" s="35">
        <v>1</v>
      </c>
      <c r="AD16" s="35">
        <v>1</v>
      </c>
      <c r="AE16" s="36">
        <v>1.3</v>
      </c>
      <c r="AF16" s="37">
        <v>16.212626089249781</v>
      </c>
      <c r="AG16" s="38">
        <v>0</v>
      </c>
      <c r="AH16" s="39">
        <v>0</v>
      </c>
      <c r="AI16" s="40">
        <v>1.2287060529177255E-2</v>
      </c>
      <c r="AJ16" s="41">
        <v>0.83193312289708277</v>
      </c>
      <c r="AK16" s="42">
        <v>1</v>
      </c>
      <c r="AL16" s="43">
        <v>1</v>
      </c>
      <c r="AM16" s="44">
        <v>0</v>
      </c>
      <c r="AN16" s="44">
        <v>0</v>
      </c>
      <c r="AO16" s="44">
        <v>0</v>
      </c>
      <c r="AP16" s="44">
        <v>0</v>
      </c>
      <c r="AQ16" s="44">
        <v>0</v>
      </c>
      <c r="AR16" s="44">
        <v>0</v>
      </c>
      <c r="AS16" s="45">
        <v>16.212626089249781</v>
      </c>
      <c r="AT16" s="46">
        <v>2</v>
      </c>
      <c r="AU16" s="47">
        <f t="shared" si="0"/>
        <v>2</v>
      </c>
    </row>
    <row r="17" spans="1:47" s="50" customFormat="1" ht="21.75" customHeight="1" x14ac:dyDescent="0.25">
      <c r="A17" s="49" t="s">
        <v>72</v>
      </c>
      <c r="B17" s="25" t="s">
        <v>73</v>
      </c>
      <c r="C17" s="26">
        <v>0</v>
      </c>
      <c r="D17" s="27">
        <v>0.13643726440387102</v>
      </c>
      <c r="E17" s="28">
        <v>0.4808481300718388</v>
      </c>
      <c r="F17" s="26">
        <v>1</v>
      </c>
      <c r="G17" s="29">
        <v>1.445079961641726</v>
      </c>
      <c r="H17" s="30">
        <v>1</v>
      </c>
      <c r="I17" s="26">
        <v>1</v>
      </c>
      <c r="J17" s="26">
        <v>7.1292011079717582E-2</v>
      </c>
      <c r="K17" s="26">
        <v>6.3234307646792276E-2</v>
      </c>
      <c r="L17" s="31">
        <v>1</v>
      </c>
      <c r="M17" s="26">
        <v>0.55323305166512271</v>
      </c>
      <c r="N17" s="26">
        <v>1</v>
      </c>
      <c r="O17" s="32">
        <v>0.11428372641746669</v>
      </c>
      <c r="P17" s="33">
        <v>4.7624882797256296</v>
      </c>
      <c r="Q17" s="34">
        <v>1</v>
      </c>
      <c r="R17" s="34">
        <v>1</v>
      </c>
      <c r="S17" s="35">
        <v>1</v>
      </c>
      <c r="T17" s="35">
        <v>1</v>
      </c>
      <c r="U17" s="36">
        <v>7</v>
      </c>
      <c r="V17" s="34">
        <v>0</v>
      </c>
      <c r="W17" s="34">
        <v>1</v>
      </c>
      <c r="X17" s="35">
        <v>0</v>
      </c>
      <c r="Y17" s="35">
        <v>1</v>
      </c>
      <c r="Z17" s="36">
        <v>1.2</v>
      </c>
      <c r="AA17" s="34">
        <v>0</v>
      </c>
      <c r="AB17" s="34">
        <v>0</v>
      </c>
      <c r="AC17" s="35">
        <v>1</v>
      </c>
      <c r="AD17" s="35">
        <v>1</v>
      </c>
      <c r="AE17" s="36">
        <v>1.3</v>
      </c>
      <c r="AF17" s="37">
        <v>15.707568241367355</v>
      </c>
      <c r="AG17" s="38">
        <v>0</v>
      </c>
      <c r="AH17" s="39">
        <v>0</v>
      </c>
      <c r="AI17" s="40">
        <v>0</v>
      </c>
      <c r="AJ17" s="41">
        <v>0.67622080679405527</v>
      </c>
      <c r="AK17" s="42">
        <v>1</v>
      </c>
      <c r="AL17" s="43">
        <v>1</v>
      </c>
      <c r="AM17" s="44">
        <v>0</v>
      </c>
      <c r="AN17" s="44">
        <v>0</v>
      </c>
      <c r="AO17" s="44">
        <v>0</v>
      </c>
      <c r="AP17" s="44">
        <v>0</v>
      </c>
      <c r="AQ17" s="44">
        <v>0</v>
      </c>
      <c r="AR17" s="44">
        <v>0</v>
      </c>
      <c r="AS17" s="45">
        <v>15.707568241367355</v>
      </c>
      <c r="AT17" s="46">
        <v>2</v>
      </c>
      <c r="AU17" s="47">
        <f t="shared" si="0"/>
        <v>2</v>
      </c>
    </row>
    <row r="18" spans="1:47" s="72" customFormat="1" ht="21.75" customHeight="1" thickBot="1" x14ac:dyDescent="0.35">
      <c r="A18" s="51"/>
      <c r="B18" s="52" t="s">
        <v>74</v>
      </c>
      <c r="C18" s="53">
        <v>1</v>
      </c>
      <c r="D18" s="54">
        <v>1.5</v>
      </c>
      <c r="E18" s="53">
        <v>0.5</v>
      </c>
      <c r="F18" s="53">
        <v>1</v>
      </c>
      <c r="G18" s="55">
        <v>2</v>
      </c>
      <c r="H18" s="56">
        <v>1</v>
      </c>
      <c r="I18" s="53">
        <v>1</v>
      </c>
      <c r="J18" s="53">
        <v>0.5</v>
      </c>
      <c r="K18" s="53">
        <v>1</v>
      </c>
      <c r="L18" s="53">
        <v>0.5</v>
      </c>
      <c r="M18" s="53">
        <v>2</v>
      </c>
      <c r="N18" s="53">
        <v>1</v>
      </c>
      <c r="O18" s="57">
        <v>0.5</v>
      </c>
      <c r="P18" s="58">
        <v>2.5</v>
      </c>
      <c r="Q18" s="59">
        <v>1</v>
      </c>
      <c r="R18" s="60">
        <v>2</v>
      </c>
      <c r="S18" s="61">
        <v>2</v>
      </c>
      <c r="T18" s="61">
        <v>2</v>
      </c>
      <c r="U18" s="62">
        <v>1.5</v>
      </c>
      <c r="V18" s="59">
        <v>1</v>
      </c>
      <c r="W18" s="60">
        <v>0.7</v>
      </c>
      <c r="X18" s="61">
        <v>0.5</v>
      </c>
      <c r="Y18" s="61">
        <v>0.5</v>
      </c>
      <c r="Z18" s="62">
        <v>2</v>
      </c>
      <c r="AA18" s="59">
        <v>0.5</v>
      </c>
      <c r="AB18" s="60">
        <v>0.3</v>
      </c>
      <c r="AC18" s="61">
        <v>1</v>
      </c>
      <c r="AD18" s="61">
        <v>0.3</v>
      </c>
      <c r="AE18" s="62">
        <v>1</v>
      </c>
      <c r="AF18" s="37">
        <f t="shared" ref="AF18" si="1">G18+P18+U18+Z18+AE18</f>
        <v>9</v>
      </c>
      <c r="AG18" s="63">
        <v>1</v>
      </c>
      <c r="AH18" s="64">
        <v>0.15</v>
      </c>
      <c r="AI18" s="64">
        <v>0.1</v>
      </c>
      <c r="AJ18" s="65">
        <v>1</v>
      </c>
      <c r="AK18" s="65">
        <v>1</v>
      </c>
      <c r="AL18" s="65">
        <v>1</v>
      </c>
      <c r="AM18" s="66"/>
      <c r="AN18" s="66"/>
      <c r="AO18" s="66"/>
      <c r="AP18" s="67"/>
      <c r="AQ18" s="68"/>
      <c r="AR18" s="68"/>
      <c r="AS18" s="69"/>
      <c r="AT18" s="70"/>
      <c r="AU18" s="71"/>
    </row>
    <row r="19" spans="1:47" ht="18.75" x14ac:dyDescent="0.3">
      <c r="AS19" s="73"/>
    </row>
    <row r="20" spans="1:47" x14ac:dyDescent="0.2">
      <c r="AS20" s="75"/>
    </row>
    <row r="21" spans="1:47" hidden="1" x14ac:dyDescent="0.2">
      <c r="AR21" s="3" t="s">
        <v>75</v>
      </c>
      <c r="AS21" s="75">
        <f>SUM(AS5:AS17)/14</f>
        <v>14.98882716951683</v>
      </c>
    </row>
    <row r="22" spans="1:47" ht="18.75" hidden="1" x14ac:dyDescent="0.2">
      <c r="AR22" s="3" t="s">
        <v>76</v>
      </c>
      <c r="AS22" s="76">
        <f>MAX(AS4,AS5,AS6,AS7,AS8,AS9,AS10,AS11,AS12,AS16,AS14,AS15,AS16,AS17)</f>
        <v>19.098990745044812</v>
      </c>
    </row>
    <row r="23" spans="1:47" ht="18.75" hidden="1" x14ac:dyDescent="0.2">
      <c r="AR23" s="3" t="s">
        <v>77</v>
      </c>
      <c r="AS23" s="76">
        <f>MIN(AS4,AS5,AS6,AS7,AS8,AS9,AS10,AS11,AS12,AS16,AS14,AS15,AS16,AS17)</f>
        <v>8.7706925053797153</v>
      </c>
    </row>
    <row r="24" spans="1:47" hidden="1" x14ac:dyDescent="0.2">
      <c r="AR24" s="3" t="s">
        <v>78</v>
      </c>
      <c r="AS24" s="74">
        <f>(AS22-AS23)/3</f>
        <v>3.4427660798883655</v>
      </c>
    </row>
    <row r="25" spans="1:47" hidden="1" x14ac:dyDescent="0.2">
      <c r="AR25" s="3" t="s">
        <v>79</v>
      </c>
      <c r="AS25" s="75">
        <f>AS21+AS24</f>
        <v>18.431593249405196</v>
      </c>
    </row>
    <row r="26" spans="1:47" hidden="1" x14ac:dyDescent="0.2">
      <c r="AR26" s="3" t="s">
        <v>80</v>
      </c>
      <c r="AS26" s="75">
        <f>AS21-AS24</f>
        <v>11.546061089628465</v>
      </c>
    </row>
    <row r="27" spans="1:47" hidden="1" x14ac:dyDescent="0.2"/>
    <row r="28" spans="1:47" hidden="1" x14ac:dyDescent="0.2"/>
    <row r="29" spans="1:47" hidden="1" x14ac:dyDescent="0.2"/>
    <row r="30" spans="1:47" hidden="1" x14ac:dyDescent="0.2"/>
    <row r="31" spans="1:47" hidden="1" x14ac:dyDescent="0.2"/>
    <row r="32" spans="1:47" hidden="1" x14ac:dyDescent="0.2"/>
    <row r="33" hidden="1" x14ac:dyDescent="0.2"/>
    <row r="34" hidden="1" x14ac:dyDescent="0.2"/>
    <row r="35" hidden="1" x14ac:dyDescent="0.2"/>
    <row r="36" hidden="1" x14ac:dyDescent="0.2"/>
    <row r="37" hidden="1" x14ac:dyDescent="0.2"/>
    <row r="38" hidden="1" x14ac:dyDescent="0.2"/>
    <row r="39" hidden="1" x14ac:dyDescent="0.2"/>
  </sheetData>
  <mergeCells count="1">
    <mergeCell ref="B2:P2"/>
  </mergeCells>
  <pageMargins left="0.23622047244094491" right="0.23622047244094491" top="0.74803149606299213" bottom="0.74803149606299213" header="0.31496062992125984" footer="0.31496062992125984"/>
  <pageSetup paperSize="9" scale="3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Оценка</vt:lpstr>
      <vt:lpstr>Оценка!Область_печати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 Анатольевна НА. Суханова</dc:creator>
  <cp:lastModifiedBy>Наталья Анатольевна НА. Суханова</cp:lastModifiedBy>
  <cp:lastPrinted>2024-08-20T05:07:34Z</cp:lastPrinted>
  <dcterms:created xsi:type="dcterms:W3CDTF">2024-08-20T05:06:20Z</dcterms:created>
  <dcterms:modified xsi:type="dcterms:W3CDTF">2024-08-20T05:59:40Z</dcterms:modified>
</cp:coreProperties>
</file>